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Сбыт\ЭНЕРГОСБЫТ\Рабочая\Запросы\Деб.задолженность (раскрытие информации)\ГОТОВО\на 01.03.2024\"/>
    </mc:Choice>
  </mc:AlternateContent>
  <xr:revisionPtr revIDLastSave="0" documentId="13_ncr:1_{304206C8-CE3A-438D-84F0-C47A125E3980}" xr6:coauthVersionLast="47" xr6:coauthVersionMax="47" xr10:uidLastSave="{00000000-0000-0000-0000-000000000000}"/>
  <bookViews>
    <workbookView xWindow="-120" yWindow="-120" windowWidth="29040" windowHeight="15720" tabRatio="756" xr2:uid="{00000000-000D-0000-FFFF-FFFF00000000}"/>
  </bookViews>
  <sheets>
    <sheet name="справка" sheetId="5" r:id="rId1"/>
  </sheets>
  <definedNames>
    <definedName name="_xlnm._FilterDatabase" localSheetId="0" hidden="1">справка!$A$4:$J$88</definedName>
    <definedName name="_xlnm.Print_Area" localSheetId="0">справка!$A$1:$J$87</definedName>
  </definedNames>
  <calcPr calcId="191029" refMode="R1C1"/>
</workbook>
</file>

<file path=xl/calcChain.xml><?xml version="1.0" encoding="utf-8"?>
<calcChain xmlns="http://schemas.openxmlformats.org/spreadsheetml/2006/main">
  <c r="I27" i="5" l="1"/>
  <c r="I20" i="5" s="1"/>
  <c r="F33" i="5"/>
  <c r="J8" i="5"/>
  <c r="I8" i="5"/>
  <c r="G8" i="5"/>
  <c r="F8" i="5"/>
  <c r="E8" i="5"/>
  <c r="I56" i="5"/>
  <c r="H8" i="5"/>
  <c r="E73" i="5"/>
  <c r="H56" i="5"/>
  <c r="G56" i="5"/>
  <c r="E56" i="5"/>
  <c r="E42" i="5"/>
  <c r="E45" i="5"/>
  <c r="E49" i="5"/>
  <c r="E66" i="5"/>
  <c r="E82" i="5"/>
  <c r="H20" i="5" l="1"/>
  <c r="F56" i="5"/>
  <c r="J20" i="5"/>
  <c r="G20" i="5"/>
  <c r="F20" i="5"/>
  <c r="E20" i="5"/>
  <c r="I82" i="5"/>
  <c r="I88" i="5" s="1"/>
  <c r="G82" i="5"/>
  <c r="H82" i="5"/>
  <c r="F82" i="5"/>
  <c r="I73" i="5"/>
  <c r="H73" i="5"/>
  <c r="G73" i="5"/>
  <c r="I66" i="5"/>
  <c r="H66" i="5"/>
  <c r="G66" i="5"/>
  <c r="F66" i="5"/>
  <c r="I49" i="5"/>
  <c r="H49" i="5"/>
  <c r="G49" i="5"/>
  <c r="F49" i="5"/>
  <c r="J45" i="5"/>
  <c r="I45" i="5"/>
  <c r="H45" i="5"/>
  <c r="G45" i="5"/>
  <c r="F45" i="5"/>
  <c r="J42" i="5"/>
  <c r="I42" i="5"/>
  <c r="H42" i="5"/>
  <c r="G42" i="5"/>
  <c r="F42" i="5"/>
  <c r="I33" i="5"/>
  <c r="H33" i="5"/>
  <c r="G33" i="5"/>
  <c r="E33" i="5"/>
  <c r="J16" i="5"/>
  <c r="I16" i="5"/>
  <c r="H16" i="5"/>
  <c r="G16" i="5"/>
  <c r="F16" i="5"/>
  <c r="E16" i="5"/>
  <c r="I11" i="5"/>
  <c r="H11" i="5"/>
  <c r="G11" i="5"/>
  <c r="F11" i="5"/>
  <c r="E11" i="5"/>
  <c r="H88" i="5" l="1"/>
  <c r="G88" i="5"/>
  <c r="F73" i="5"/>
  <c r="F88" i="5" s="1"/>
  <c r="J83" i="5"/>
  <c r="J53" i="5"/>
  <c r="J68" i="5"/>
  <c r="J52" i="5"/>
  <c r="J12" i="5" l="1"/>
  <c r="J11" i="5" s="1"/>
  <c r="J60" i="5" l="1"/>
  <c r="J58" i="5"/>
  <c r="J37" i="5"/>
  <c r="J56" i="5" l="1"/>
  <c r="J76" i="5" l="1"/>
  <c r="J73" i="5" s="1"/>
  <c r="J85" i="5" l="1"/>
  <c r="J84" i="5"/>
  <c r="J82" i="5" l="1"/>
  <c r="J33" i="5"/>
  <c r="J67" i="5"/>
  <c r="J66" i="5" s="1"/>
  <c r="J50" i="5"/>
  <c r="J49" i="5" s="1"/>
  <c r="J88" i="5" l="1"/>
  <c r="E88" i="5"/>
</calcChain>
</file>

<file path=xl/sharedStrings.xml><?xml version="1.0" encoding="utf-8"?>
<sst xmlns="http://schemas.openxmlformats.org/spreadsheetml/2006/main" count="114" uniqueCount="114">
  <si>
    <t>п/н</t>
  </si>
  <si>
    <t>Адмиралтейский район</t>
  </si>
  <si>
    <t>Василеостровский район</t>
  </si>
  <si>
    <t>1.</t>
  </si>
  <si>
    <t>Администрации 
Санкт-Петербурга</t>
  </si>
  <si>
    <t>ИТОГО</t>
  </si>
  <si>
    <t>Выборгский район</t>
  </si>
  <si>
    <t>Калининский район</t>
  </si>
  <si>
    <t>Кировский район</t>
  </si>
  <si>
    <t>Колпинский район</t>
  </si>
  <si>
    <t>Красногвардейский район</t>
  </si>
  <si>
    <t>Красносельский район</t>
  </si>
  <si>
    <t>Кронштадтский район</t>
  </si>
  <si>
    <t>Курортный район</t>
  </si>
  <si>
    <t>Московский район</t>
  </si>
  <si>
    <t>Невский район</t>
  </si>
  <si>
    <t>Петроградский район</t>
  </si>
  <si>
    <t>Петродворцовый район</t>
  </si>
  <si>
    <t>Приморский район</t>
  </si>
  <si>
    <t>Пушкинский район</t>
  </si>
  <si>
    <t>Фрунзенский район</t>
  </si>
  <si>
    <t>Центральный район</t>
  </si>
  <si>
    <t>ГБДОУ детский сад №22 Колпинского района СПб</t>
  </si>
  <si>
    <t>ГБДОУ детский сад №91 Красносельского района  Санкт-Петербурга</t>
  </si>
  <si>
    <t>ГБДОУ Детский сад №93 Красносельского района</t>
  </si>
  <si>
    <t xml:space="preserve">ГБДОУ Детский сад №94 Красносельского района </t>
  </si>
  <si>
    <t>ГБОУ СОШ № 385 Санкт-Петербурга</t>
  </si>
  <si>
    <t>СПб ГБУЗ "Городская поликлиника №91"</t>
  </si>
  <si>
    <t>ГБДОУ детский сад №10 Невского района СПб</t>
  </si>
  <si>
    <t>ГБДОУ Детский Сад №3</t>
  </si>
  <si>
    <t>ГБДОУ детский сад №77 Петроградского района Санкт-Петербурга</t>
  </si>
  <si>
    <t>СПб ГБУ  СШОР «Центр художественной гимнастики «Жемчужина»</t>
  </si>
  <si>
    <t>ГБДОУ детский сад № 18 Приморского района Санкт-Петербурга</t>
  </si>
  <si>
    <t>ГБДОУ детский сад №30 Приморского района Санкт-Петербурга</t>
  </si>
  <si>
    <t>ГБДОУ № 47 Пушкинского района Санкт-Петербурга</t>
  </si>
  <si>
    <t xml:space="preserve">СПб ГБУЗ ДГП № 49 </t>
  </si>
  <si>
    <t>ГБДОУ детский сад №83 Фрунзенского района Санкт-Петербурга</t>
  </si>
  <si>
    <t>ГБОУ лицей №226 Фрунзенского района Санкт-Петербурга</t>
  </si>
  <si>
    <t>СПб ГБУЗ "ГП № 56"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</si>
  <si>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</si>
  <si>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</si>
  <si>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</si>
  <si>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</si>
  <si>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</si>
  <si>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</si>
  <si>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</si>
  <si>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</si>
  <si>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</si>
  <si>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</si>
  <si>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</si>
  <si>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</si>
  <si>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</si>
  <si>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</si>
  <si>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</si>
  <si>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</si>
  <si>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</si>
  <si>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</si>
  <si>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Информация о задолженности за потребленные коммунальные услуги (ресурсы) исполнительных органов государственной власти Санкт-Петербурга, а также государственных учреждений Санкт-Петербурга, находящхся в их ведении</t>
  </si>
  <si>
    <t>Наименование исполнительного органа государственной власти Санкт-Петербурга или государственного учреждения Санкт-Петербурга, находящегося в его ведении</t>
  </si>
  <si>
    <t>Наименование главного распорядителя средств бюджета</t>
  </si>
  <si>
    <t>ИНН исполнительного органа государственной власти Санкт-Петербурга или государственного учреждения Санкт-Петербурга, находящегося в его ведении</t>
  </si>
  <si>
    <t>ГБДОУ детский сад "Петровский"</t>
  </si>
  <si>
    <t>СПб ГБУЗ "ССМП № 4"</t>
  </si>
  <si>
    <t>ГБОУ школа № 573 Приморского района Санкт-Петербурга</t>
  </si>
  <si>
    <t>ГБОУ Лицей №373 Московского района Санкт-Петербурга</t>
  </si>
  <si>
    <t>ГБДОУ детский сад № 48 Пушкинского района Санкт-Петербурга</t>
  </si>
  <si>
    <t>ГБОУ школа № 203 Красносельского района Санкт-Петербурга</t>
  </si>
  <si>
    <t>ГБДОУ детский сад №71 Невского района Санкт-Петербурга</t>
  </si>
  <si>
    <t>ГБДОУ детский сад №4 Красногвардейского района Санкт-Петербурга</t>
  </si>
  <si>
    <t>ГБДОУ детский сад № 55 Красногвардейского района СПб</t>
  </si>
  <si>
    <t>ГБДОУ детский сад № 19 Красногвардейского района Санкт-Петербурга</t>
  </si>
  <si>
    <t>СПб ГБУЗ "Городская больница № 40 Курортного района"</t>
  </si>
  <si>
    <t>ГБДОУ детский сад №29 Курортного района СПб</t>
  </si>
  <si>
    <t>СПб ГБУЗ "Городская поликлиника №32"</t>
  </si>
  <si>
    <t>ГБДОУ детский сад № 1 Московского района  Санкт-Петербурга</t>
  </si>
  <si>
    <t>ГБДОУ детский сад № 63 Невского района Санкт-Петербурга</t>
  </si>
  <si>
    <t>СПб ГБУК "ЦБС Красногвардейского района"</t>
  </si>
  <si>
    <t>СПб ГБУЗ ДГП № 68</t>
  </si>
  <si>
    <t>СПб ГБУЗ "Городская поликлиника №112"</t>
  </si>
  <si>
    <t>ГБДОУ детский сад № 39 Приморского района Санкт-Петербурга</t>
  </si>
  <si>
    <t>ГБДОУ детский сад №77 Выборгского района Санкт-Петербурга</t>
  </si>
  <si>
    <t>ГБДОУ детский сад № 54 Невского района Санкт-Петербурга</t>
  </si>
  <si>
    <t>ГБДОУ Детский Сад №5 Петроградского района Санкт-Петербурга</t>
  </si>
  <si>
    <t>ГБДОУ №63 Калининского района Санкт-Петербурга</t>
  </si>
  <si>
    <t>ГБОУ школа № 165 Приморского района Санкт-Петербурга</t>
  </si>
  <si>
    <t>ГБОУ СОШ №164 Красногвардейского района Санкт-Петербурга</t>
  </si>
  <si>
    <t>Пушкинское РЖА</t>
  </si>
  <si>
    <t>ГБДОУ детский сад №51 Пушкинского района Санкт-Петербурга</t>
  </si>
  <si>
    <t>ГБДОУ детский сад №96 Петроградского района СПб</t>
  </si>
  <si>
    <t>ГБОУ школа № 455 Санкт-Петербурга</t>
  </si>
  <si>
    <t>ГБДОУ детский сад № 57 Невского района Санкт-Петербурга</t>
  </si>
  <si>
    <t xml:space="preserve"> СПб ГБУЗ "Городская поликлиника №118"</t>
  </si>
  <si>
    <t>ГБДОУ школа №353 Московского района Санкт-Петербурга</t>
  </si>
  <si>
    <t>ГБДОУ ДЕТСКИЙ САД № 91 ПРИМОРСКОГО РАЙОНА САНКТ-ПЕТЕРБУРГА</t>
  </si>
  <si>
    <t>ГБДОУ детский сад № 34 Невского района Санкт-Петербурга</t>
  </si>
  <si>
    <t>ГБДОУ Детский Сад № 23 Колпинского района СПб</t>
  </si>
  <si>
    <t>ГБДОУ детский сад № 96 Красносельского района СПб "МЕЧТА"</t>
  </si>
  <si>
    <t xml:space="preserve">Государственное бюджетное дошкольное образовательное учреждение детский сад №41 Фрунзенского района </t>
  </si>
  <si>
    <t>ГБОУ школа №297 Пушкинского района</t>
  </si>
  <si>
    <t>СПб ГБУ "ЦСПСД Красногвардейского района"</t>
  </si>
  <si>
    <t>ГБДОУ детский сад №67 Красногвардейского района Санкт-Петербурга</t>
  </si>
  <si>
    <t>СПб ГБУ "КЦСОН Красногвардейского района"</t>
  </si>
  <si>
    <t>СПб ГБУЗ "Городская поликлиника № 107"</t>
  </si>
  <si>
    <t>Университет ИТМО</t>
  </si>
  <si>
    <t>ГБДОУ детский сад № 8 Красногвардейского района Санкт-Петербурга</t>
  </si>
  <si>
    <t>ГБОУ школа №530 Пушкинского района Санкт-Петербурга</t>
  </si>
  <si>
    <t>ГБУЗ ГП №17</t>
  </si>
  <si>
    <t>Дебиторская задолженность на 01.02.2024, руб.</t>
  </si>
  <si>
    <t>Кредиторская задолженность на 01.02.2024, руб.</t>
  </si>
  <si>
    <t xml:space="preserve">ГБОУ школа № 104 имени М.С. Харченко Выборгского района Санкт-Петербурга </t>
  </si>
  <si>
    <t>Начислено за февраль 2024, руб.</t>
  </si>
  <si>
    <t>Оплачено в феврале 2024, руб.</t>
  </si>
  <si>
    <t>Дебиторская задолженность на 01.03.2024, руб.</t>
  </si>
  <si>
    <t>Кредиторская задолженность на 01.03.2024,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</si>
</sst>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4" fontId="7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101"/>
  <sheetViews>
    <sheetView tabSelected="1" view="pageBreakPreview" zoomScale="80" zoomScaleNormal="60" zoomScaleSheetLayoutView="80" workbookViewId="0">
      <selection sqref="A1:J88"/>
    </sheetView>
  </sheetViews>
  <sheetFormatPr defaultColWidth="8.85546875" defaultRowHeight="15" x14ac:dyDescent="0.25"/>
  <cols>
    <col min="1" max="1" width="8.85546875" style="1"/>
    <col min="2" max="2" width="19.5703125" style="1" customWidth="1"/>
    <col min="3" max="3" width="34.42578125" style="1" customWidth="1"/>
    <col min="4" max="4" width="14.42578125" style="1" customWidth="1"/>
    <col min="5" max="5" width="17.28515625" style="4" customWidth="1"/>
    <col min="6" max="6" width="17" style="1" customWidth="1"/>
    <col min="7" max="7" width="17.28515625" style="1" customWidth="1"/>
    <col min="8" max="8" width="18" style="1" customWidth="1"/>
    <col min="9" max="10" width="20.28515625" style="1" customWidth="1"/>
    <col min="11" max="16384" width="8.85546875" style="1"/>
  </cols>
  <sheetData>
    <row r="1" spans="1:10" ht="30" customHeight="1" x14ac:dyDescent="0.25">
      <c r="H1" s="3"/>
      <c r="J1" s="3"/>
    </row>
    <row r="2" spans="1:10" s="2" customFormat="1" ht="61.9" customHeight="1" x14ac:dyDescent="0.25">
      <c r="A2" s="23" t="s">
        <v>57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5" customFormat="1" ht="228" x14ac:dyDescent="0.25">
      <c r="A3" s="7" t="s">
        <v>0</v>
      </c>
      <c r="B3" s="7" t="s">
        <v>59</v>
      </c>
      <c r="C3" s="7" t="s">
        <v>58</v>
      </c>
      <c r="D3" s="7" t="s">
        <v>60</v>
      </c>
      <c r="E3" s="8" t="s">
        <v>107</v>
      </c>
      <c r="F3" s="7" t="s">
        <v>108</v>
      </c>
      <c r="G3" s="7" t="s">
        <v>110</v>
      </c>
      <c r="H3" s="7" t="s">
        <v>111</v>
      </c>
      <c r="I3" s="10" t="s">
        <v>112</v>
      </c>
      <c r="J3" s="10" t="s">
        <v>113</v>
      </c>
    </row>
    <row r="4" spans="1:10" s="6" customFormat="1" x14ac:dyDescent="0.25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11">
        <v>9</v>
      </c>
      <c r="J4" s="11">
        <v>10</v>
      </c>
    </row>
    <row r="5" spans="1:10" ht="43.5" x14ac:dyDescent="0.25">
      <c r="A5" s="12" t="s">
        <v>3</v>
      </c>
      <c r="B5" s="16" t="s">
        <v>4</v>
      </c>
      <c r="C5" s="17"/>
      <c r="D5" s="17"/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</row>
    <row r="6" spans="1:10" ht="29.25" x14ac:dyDescent="0.25">
      <c r="A6" s="12" t="s">
        <v>39</v>
      </c>
      <c r="B6" s="16" t="s">
        <v>1</v>
      </c>
      <c r="C6" s="17"/>
      <c r="D6" s="17"/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</row>
    <row r="7" spans="1:10" ht="29.25" x14ac:dyDescent="0.25">
      <c r="A7" s="12" t="s">
        <v>40</v>
      </c>
      <c r="B7" s="16" t="s">
        <v>2</v>
      </c>
      <c r="C7" s="17"/>
      <c r="D7" s="17"/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</row>
    <row r="8" spans="1:10" ht="29.25" x14ac:dyDescent="0.25">
      <c r="A8" s="12" t="s">
        <v>41</v>
      </c>
      <c r="B8" s="16" t="s">
        <v>6</v>
      </c>
      <c r="C8" s="17"/>
      <c r="D8" s="17"/>
      <c r="E8" s="18">
        <f t="shared" ref="E8:J8" si="0">SUM(E9:E10)</f>
        <v>1312735.49</v>
      </c>
      <c r="F8" s="18">
        <f t="shared" si="0"/>
        <v>0</v>
      </c>
      <c r="G8" s="18">
        <f t="shared" si="0"/>
        <v>1029778.35</v>
      </c>
      <c r="H8" s="18">
        <f t="shared" si="0"/>
        <v>1312735.49</v>
      </c>
      <c r="I8" s="18">
        <f t="shared" si="0"/>
        <v>1029778.35</v>
      </c>
      <c r="J8" s="18">
        <f t="shared" si="0"/>
        <v>0</v>
      </c>
    </row>
    <row r="9" spans="1:10" ht="26.25" x14ac:dyDescent="0.25">
      <c r="A9" s="12"/>
      <c r="B9" s="13"/>
      <c r="C9" s="14" t="s">
        <v>80</v>
      </c>
      <c r="D9" s="14">
        <v>7802893873</v>
      </c>
      <c r="E9" s="15">
        <v>293535.90000000002</v>
      </c>
      <c r="F9" s="15">
        <v>0</v>
      </c>
      <c r="G9" s="15">
        <v>238372.76</v>
      </c>
      <c r="H9" s="15">
        <v>293535.90000000002</v>
      </c>
      <c r="I9" s="15">
        <v>238372.76</v>
      </c>
      <c r="J9" s="15">
        <v>0</v>
      </c>
    </row>
    <row r="10" spans="1:10" ht="39" x14ac:dyDescent="0.25">
      <c r="A10" s="12"/>
      <c r="B10" s="13"/>
      <c r="C10" s="14" t="s">
        <v>109</v>
      </c>
      <c r="D10" s="14">
        <v>7802146776</v>
      </c>
      <c r="E10" s="15">
        <v>1019199.59</v>
      </c>
      <c r="F10" s="15">
        <v>0</v>
      </c>
      <c r="G10" s="15">
        <v>791405.59</v>
      </c>
      <c r="H10" s="15">
        <v>1019199.59</v>
      </c>
      <c r="I10" s="15">
        <v>791405.59</v>
      </c>
      <c r="J10" s="15">
        <v>0</v>
      </c>
    </row>
    <row r="11" spans="1:10" ht="29.25" x14ac:dyDescent="0.25">
      <c r="A11" s="12" t="s">
        <v>42</v>
      </c>
      <c r="B11" s="16" t="s">
        <v>7</v>
      </c>
      <c r="C11" s="17"/>
      <c r="D11" s="17"/>
      <c r="E11" s="18">
        <f t="shared" ref="E11:J11" si="1">SUM(E12:E14)</f>
        <v>289497.95999999996</v>
      </c>
      <c r="F11" s="18">
        <f t="shared" si="1"/>
        <v>0</v>
      </c>
      <c r="G11" s="18">
        <f t="shared" si="1"/>
        <v>236003.38999999998</v>
      </c>
      <c r="H11" s="18">
        <f t="shared" si="1"/>
        <v>40379.539999999994</v>
      </c>
      <c r="I11" s="18">
        <f t="shared" si="1"/>
        <v>485121.80999999994</v>
      </c>
      <c r="J11" s="18">
        <f t="shared" si="1"/>
        <v>0</v>
      </c>
    </row>
    <row r="12" spans="1:10" ht="26.25" x14ac:dyDescent="0.25">
      <c r="A12" s="12"/>
      <c r="B12" s="13"/>
      <c r="C12" s="14" t="s">
        <v>78</v>
      </c>
      <c r="D12" s="14">
        <v>7804009870</v>
      </c>
      <c r="E12" s="15">
        <v>33805.370000000003</v>
      </c>
      <c r="F12" s="15">
        <v>0</v>
      </c>
      <c r="G12" s="15">
        <v>14683.46</v>
      </c>
      <c r="H12" s="15">
        <v>16752.509999999998</v>
      </c>
      <c r="I12" s="15">
        <v>31736.32</v>
      </c>
      <c r="J12" s="15">
        <f>IF(I12&lt;0,I12*-1,0)</f>
        <v>0</v>
      </c>
    </row>
    <row r="13" spans="1:10" ht="26.25" x14ac:dyDescent="0.25">
      <c r="A13" s="12"/>
      <c r="B13" s="13"/>
      <c r="C13" s="14" t="s">
        <v>83</v>
      </c>
      <c r="D13" s="14">
        <v>7804693380</v>
      </c>
      <c r="E13" s="15">
        <v>232065.56</v>
      </c>
      <c r="F13" s="15">
        <v>0</v>
      </c>
      <c r="G13" s="15">
        <v>201130.15</v>
      </c>
      <c r="H13" s="15">
        <v>0</v>
      </c>
      <c r="I13" s="15">
        <v>433195.70999999996</v>
      </c>
      <c r="J13" s="15">
        <v>0</v>
      </c>
    </row>
    <row r="14" spans="1:10" ht="26.25" x14ac:dyDescent="0.25">
      <c r="A14" s="12"/>
      <c r="B14" s="13"/>
      <c r="C14" s="14" t="s">
        <v>91</v>
      </c>
      <c r="D14" s="14">
        <v>7804009662</v>
      </c>
      <c r="E14" s="15">
        <v>23627.03</v>
      </c>
      <c r="F14" s="15">
        <v>0</v>
      </c>
      <c r="G14" s="15">
        <v>20189.78</v>
      </c>
      <c r="H14" s="15">
        <v>23627.03</v>
      </c>
      <c r="I14" s="15">
        <v>20189.78</v>
      </c>
      <c r="J14" s="15">
        <v>0</v>
      </c>
    </row>
    <row r="15" spans="1:10" x14ac:dyDescent="0.25">
      <c r="A15" s="12" t="s">
        <v>43</v>
      </c>
      <c r="B15" s="16" t="s">
        <v>8</v>
      </c>
      <c r="C15" s="17"/>
      <c r="D15" s="17"/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</row>
    <row r="16" spans="1:10" ht="29.25" x14ac:dyDescent="0.25">
      <c r="A16" s="12" t="s">
        <v>44</v>
      </c>
      <c r="B16" s="16" t="s">
        <v>9</v>
      </c>
      <c r="C16" s="17"/>
      <c r="D16" s="17"/>
      <c r="E16" s="19">
        <f t="shared" ref="E16:J16" si="2">SUM(E17:E19)</f>
        <v>4716129.93</v>
      </c>
      <c r="F16" s="19">
        <f t="shared" si="2"/>
        <v>0</v>
      </c>
      <c r="G16" s="19">
        <f t="shared" si="2"/>
        <v>1167502.6199999999</v>
      </c>
      <c r="H16" s="19">
        <f t="shared" si="2"/>
        <v>4383249.01</v>
      </c>
      <c r="I16" s="19">
        <f t="shared" si="2"/>
        <v>1500383.5399999998</v>
      </c>
      <c r="J16" s="19">
        <f t="shared" si="2"/>
        <v>0</v>
      </c>
    </row>
    <row r="17" spans="1:10" ht="26.25" customHeight="1" x14ac:dyDescent="0.25">
      <c r="A17" s="12"/>
      <c r="B17" s="13"/>
      <c r="C17" s="14" t="s">
        <v>89</v>
      </c>
      <c r="D17" s="14">
        <v>7817026680</v>
      </c>
      <c r="E17" s="15">
        <v>3500372.09</v>
      </c>
      <c r="F17" s="15">
        <v>0</v>
      </c>
      <c r="G17" s="15">
        <v>633424.81999999995</v>
      </c>
      <c r="H17" s="15">
        <v>3500372.09</v>
      </c>
      <c r="I17" s="15">
        <v>633424.81999999995</v>
      </c>
      <c r="J17" s="15">
        <v>0</v>
      </c>
    </row>
    <row r="18" spans="1:10" ht="26.25" customHeight="1" x14ac:dyDescent="0.25">
      <c r="A18" s="12"/>
      <c r="B18" s="13"/>
      <c r="C18" s="14" t="s">
        <v>22</v>
      </c>
      <c r="D18" s="14">
        <v>7817027443</v>
      </c>
      <c r="E18" s="15">
        <v>332880.92</v>
      </c>
      <c r="F18" s="15">
        <v>0</v>
      </c>
      <c r="G18" s="15">
        <v>136656.38</v>
      </c>
      <c r="H18" s="15">
        <v>0</v>
      </c>
      <c r="I18" s="15">
        <v>469537.3</v>
      </c>
      <c r="J18" s="15">
        <v>0</v>
      </c>
    </row>
    <row r="19" spans="1:10" ht="26.25" x14ac:dyDescent="0.25">
      <c r="A19" s="12"/>
      <c r="B19" s="13"/>
      <c r="C19" s="14" t="s">
        <v>95</v>
      </c>
      <c r="D19" s="14">
        <v>7817027450</v>
      </c>
      <c r="E19" s="15">
        <v>882876.92</v>
      </c>
      <c r="F19" s="15">
        <v>0</v>
      </c>
      <c r="G19" s="15">
        <v>397421.42</v>
      </c>
      <c r="H19" s="15">
        <v>882876.92</v>
      </c>
      <c r="I19" s="15">
        <v>397421.42</v>
      </c>
      <c r="J19" s="15">
        <v>0</v>
      </c>
    </row>
    <row r="20" spans="1:10" ht="29.25" x14ac:dyDescent="0.25">
      <c r="A20" s="12" t="s">
        <v>45</v>
      </c>
      <c r="B20" s="16" t="s">
        <v>10</v>
      </c>
      <c r="C20" s="17"/>
      <c r="D20" s="17"/>
      <c r="E20" s="19">
        <f t="shared" ref="E20:J20" si="3">SUM(E21:E32)</f>
        <v>6105970.0600000005</v>
      </c>
      <c r="F20" s="19">
        <f t="shared" si="3"/>
        <v>367623.94</v>
      </c>
      <c r="G20" s="19">
        <f t="shared" si="3"/>
        <v>2657540.9700000002</v>
      </c>
      <c r="H20" s="19">
        <f t="shared" si="3"/>
        <v>6105970.0700000003</v>
      </c>
      <c r="I20" s="19">
        <f>SUM(I21:I32)</f>
        <v>2586271.17</v>
      </c>
      <c r="J20" s="19">
        <f t="shared" si="3"/>
        <v>296354.15000000002</v>
      </c>
    </row>
    <row r="21" spans="1:10" ht="26.25" x14ac:dyDescent="0.25">
      <c r="A21" s="12"/>
      <c r="B21" s="13"/>
      <c r="C21" s="14" t="s">
        <v>69</v>
      </c>
      <c r="D21" s="14">
        <v>7806042859</v>
      </c>
      <c r="E21" s="15">
        <v>435698.56</v>
      </c>
      <c r="F21" s="15">
        <v>0</v>
      </c>
      <c r="G21" s="15">
        <v>166857.60000000001</v>
      </c>
      <c r="H21" s="15">
        <v>435698.56</v>
      </c>
      <c r="I21" s="15">
        <v>166857.60000000001</v>
      </c>
      <c r="J21" s="15">
        <v>0</v>
      </c>
    </row>
    <row r="22" spans="1:10" ht="39" x14ac:dyDescent="0.25">
      <c r="A22" s="12"/>
      <c r="B22" s="13"/>
      <c r="C22" s="14" t="s">
        <v>70</v>
      </c>
      <c r="D22" s="14">
        <v>7806426051</v>
      </c>
      <c r="E22" s="15">
        <v>645338.43999999994</v>
      </c>
      <c r="F22" s="15">
        <v>0</v>
      </c>
      <c r="G22" s="15">
        <v>248818.05</v>
      </c>
      <c r="H22" s="15">
        <v>645338.44999999995</v>
      </c>
      <c r="I22" s="15">
        <v>248818.04</v>
      </c>
      <c r="J22" s="15">
        <v>0</v>
      </c>
    </row>
    <row r="23" spans="1:10" x14ac:dyDescent="0.25">
      <c r="A23" s="12"/>
      <c r="B23" s="13"/>
      <c r="C23" s="14" t="s">
        <v>77</v>
      </c>
      <c r="D23" s="14">
        <v>7806004349</v>
      </c>
      <c r="E23" s="15">
        <v>44507.06</v>
      </c>
      <c r="F23" s="15">
        <v>0</v>
      </c>
      <c r="G23" s="15">
        <v>35040.1</v>
      </c>
      <c r="H23" s="15">
        <v>44507.06</v>
      </c>
      <c r="I23" s="15">
        <v>35040.1</v>
      </c>
      <c r="J23" s="15">
        <v>0</v>
      </c>
    </row>
    <row r="24" spans="1:10" ht="26.25" x14ac:dyDescent="0.25">
      <c r="A24" s="12"/>
      <c r="B24" s="13"/>
      <c r="C24" s="14" t="s">
        <v>76</v>
      </c>
      <c r="D24" s="14">
        <v>7806115232</v>
      </c>
      <c r="E24" s="15">
        <v>26630.47</v>
      </c>
      <c r="F24" s="15">
        <v>0</v>
      </c>
      <c r="G24" s="15">
        <v>12113.86</v>
      </c>
      <c r="H24" s="15">
        <v>26630.47</v>
      </c>
      <c r="I24" s="15">
        <v>12113.86</v>
      </c>
      <c r="J24" s="15">
        <v>0</v>
      </c>
    </row>
    <row r="25" spans="1:10" ht="39" x14ac:dyDescent="0.25">
      <c r="A25" s="12"/>
      <c r="B25" s="13"/>
      <c r="C25" s="14" t="s">
        <v>68</v>
      </c>
      <c r="D25" s="14">
        <v>7806059370</v>
      </c>
      <c r="E25" s="15">
        <v>597717.30000000005</v>
      </c>
      <c r="F25" s="15">
        <v>0</v>
      </c>
      <c r="G25" s="15">
        <v>251521.14</v>
      </c>
      <c r="H25" s="15">
        <v>597717.30000000005</v>
      </c>
      <c r="I25" s="15">
        <v>251521.14</v>
      </c>
      <c r="J25" s="15">
        <v>0</v>
      </c>
    </row>
    <row r="26" spans="1:10" ht="26.25" x14ac:dyDescent="0.25">
      <c r="A26" s="12"/>
      <c r="B26" s="13"/>
      <c r="C26" s="14" t="s">
        <v>85</v>
      </c>
      <c r="D26" s="14">
        <v>7806039648</v>
      </c>
      <c r="E26" s="15">
        <v>3480115.58</v>
      </c>
      <c r="F26" s="15">
        <v>0</v>
      </c>
      <c r="G26" s="15">
        <v>1448457.45</v>
      </c>
      <c r="H26" s="15">
        <v>3480115.58</v>
      </c>
      <c r="I26" s="15">
        <v>1448457.45</v>
      </c>
      <c r="J26" s="15">
        <v>0</v>
      </c>
    </row>
    <row r="27" spans="1:10" ht="26.25" x14ac:dyDescent="0.25">
      <c r="A27" s="12"/>
      <c r="B27" s="13"/>
      <c r="C27" s="14" t="s">
        <v>99</v>
      </c>
      <c r="D27" s="14">
        <v>7806368392</v>
      </c>
      <c r="E27" s="15">
        <v>0</v>
      </c>
      <c r="F27" s="15">
        <v>21145.78</v>
      </c>
      <c r="G27" s="15">
        <v>49623.45</v>
      </c>
      <c r="H27" s="15">
        <v>0</v>
      </c>
      <c r="I27" s="15">
        <f>G27-F27</f>
        <v>28477.67</v>
      </c>
      <c r="J27" s="15">
        <v>0</v>
      </c>
    </row>
    <row r="28" spans="1:10" ht="39" x14ac:dyDescent="0.25">
      <c r="A28" s="12"/>
      <c r="B28" s="13"/>
      <c r="C28" s="14" t="s">
        <v>100</v>
      </c>
      <c r="D28" s="14">
        <v>7806059080</v>
      </c>
      <c r="E28" s="15">
        <v>134720.82</v>
      </c>
      <c r="F28" s="15">
        <v>0</v>
      </c>
      <c r="G28" s="15">
        <v>102450.56</v>
      </c>
      <c r="H28" s="15">
        <v>134720.82</v>
      </c>
      <c r="I28" s="15">
        <v>102450.56</v>
      </c>
      <c r="J28" s="15">
        <v>0</v>
      </c>
    </row>
    <row r="29" spans="1:10" ht="26.25" x14ac:dyDescent="0.25">
      <c r="A29" s="12"/>
      <c r="B29" s="13"/>
      <c r="C29" s="14" t="s">
        <v>101</v>
      </c>
      <c r="D29" s="14">
        <v>7806110065</v>
      </c>
      <c r="E29" s="15">
        <v>62932.3</v>
      </c>
      <c r="F29" s="15">
        <v>0</v>
      </c>
      <c r="G29" s="15">
        <v>38277.129999999997</v>
      </c>
      <c r="H29" s="15">
        <v>62932.3</v>
      </c>
      <c r="I29" s="15">
        <v>38277.129999999997</v>
      </c>
      <c r="J29" s="15">
        <v>0</v>
      </c>
    </row>
    <row r="30" spans="1:10" ht="26.25" x14ac:dyDescent="0.25">
      <c r="A30" s="12"/>
      <c r="B30" s="13"/>
      <c r="C30" s="14" t="s">
        <v>102</v>
      </c>
      <c r="D30" s="14">
        <v>7806020975</v>
      </c>
      <c r="E30" s="15">
        <v>0</v>
      </c>
      <c r="F30" s="15">
        <v>238878.16</v>
      </c>
      <c r="G30" s="15">
        <v>50124.01</v>
      </c>
      <c r="H30" s="15">
        <v>0</v>
      </c>
      <c r="I30" s="15">
        <v>0</v>
      </c>
      <c r="J30" s="15">
        <v>188754.15</v>
      </c>
    </row>
    <row r="31" spans="1:10" ht="39" x14ac:dyDescent="0.25">
      <c r="A31" s="12"/>
      <c r="B31" s="13"/>
      <c r="C31" s="14" t="s">
        <v>104</v>
      </c>
      <c r="D31" s="14">
        <v>7806057975</v>
      </c>
      <c r="E31" s="15">
        <v>678309.53</v>
      </c>
      <c r="F31" s="15">
        <v>0</v>
      </c>
      <c r="G31" s="15">
        <v>213777.96</v>
      </c>
      <c r="H31" s="15">
        <v>678309.53</v>
      </c>
      <c r="I31" s="15">
        <v>213777.96</v>
      </c>
      <c r="J31" s="15">
        <v>0</v>
      </c>
    </row>
    <row r="32" spans="1:10" x14ac:dyDescent="0.25">
      <c r="A32" s="12"/>
      <c r="B32" s="13"/>
      <c r="C32" s="14" t="s">
        <v>106</v>
      </c>
      <c r="D32" s="14">
        <v>7806044912</v>
      </c>
      <c r="E32" s="15">
        <v>0</v>
      </c>
      <c r="F32" s="15">
        <v>107600</v>
      </c>
      <c r="G32" s="15">
        <v>40479.660000000003</v>
      </c>
      <c r="H32" s="15">
        <v>0</v>
      </c>
      <c r="I32" s="15">
        <v>40479.660000000003</v>
      </c>
      <c r="J32" s="15">
        <v>107600</v>
      </c>
    </row>
    <row r="33" spans="1:10" ht="29.25" x14ac:dyDescent="0.25">
      <c r="A33" s="12" t="s">
        <v>46</v>
      </c>
      <c r="B33" s="16" t="s">
        <v>11</v>
      </c>
      <c r="C33" s="17"/>
      <c r="D33" s="17"/>
      <c r="E33" s="19">
        <f t="shared" ref="E33:J33" si="4">SUM(E34:E40)</f>
        <v>5814731.0199999996</v>
      </c>
      <c r="F33" s="19">
        <f>SUM(F34:F40)</f>
        <v>71772.169999999984</v>
      </c>
      <c r="G33" s="19">
        <f t="shared" si="4"/>
        <v>4667007.08</v>
      </c>
      <c r="H33" s="19">
        <f t="shared" si="4"/>
        <v>5814731.0199999996</v>
      </c>
      <c r="I33" s="19">
        <f t="shared" si="4"/>
        <v>4595234.91</v>
      </c>
      <c r="J33" s="19">
        <f t="shared" si="4"/>
        <v>0</v>
      </c>
    </row>
    <row r="34" spans="1:10" ht="39" x14ac:dyDescent="0.25">
      <c r="A34" s="12"/>
      <c r="B34" s="13"/>
      <c r="C34" s="14" t="s">
        <v>23</v>
      </c>
      <c r="D34" s="14">
        <v>7807159391</v>
      </c>
      <c r="E34" s="15">
        <v>251319.84</v>
      </c>
      <c r="F34" s="15">
        <v>0</v>
      </c>
      <c r="G34" s="15">
        <v>228494.79</v>
      </c>
      <c r="H34" s="15">
        <v>251319.84</v>
      </c>
      <c r="I34" s="15">
        <v>228494.79</v>
      </c>
      <c r="J34" s="15">
        <v>0</v>
      </c>
    </row>
    <row r="35" spans="1:10" ht="26.25" x14ac:dyDescent="0.25">
      <c r="A35" s="12"/>
      <c r="B35" s="13"/>
      <c r="C35" s="14" t="s">
        <v>24</v>
      </c>
      <c r="D35" s="14">
        <v>7807176277</v>
      </c>
      <c r="E35" s="15">
        <v>0</v>
      </c>
      <c r="F35" s="15">
        <v>71772.169999999984</v>
      </c>
      <c r="G35" s="15">
        <v>226058.68</v>
      </c>
      <c r="H35" s="15">
        <v>0</v>
      </c>
      <c r="I35" s="15">
        <v>154286.51</v>
      </c>
      <c r="J35" s="15">
        <v>0</v>
      </c>
    </row>
    <row r="36" spans="1:10" ht="26.25" x14ac:dyDescent="0.25">
      <c r="A36" s="12"/>
      <c r="B36" s="13"/>
      <c r="C36" s="14" t="s">
        <v>25</v>
      </c>
      <c r="D36" s="14">
        <v>7807186370</v>
      </c>
      <c r="E36" s="15">
        <v>550529.96</v>
      </c>
      <c r="F36" s="15">
        <v>0</v>
      </c>
      <c r="G36" s="15">
        <v>424218.77</v>
      </c>
      <c r="H36" s="15">
        <v>550529.96</v>
      </c>
      <c r="I36" s="15">
        <v>424218.77</v>
      </c>
      <c r="J36" s="15">
        <v>0</v>
      </c>
    </row>
    <row r="37" spans="1:10" ht="33.75" customHeight="1" x14ac:dyDescent="0.25">
      <c r="A37" s="12"/>
      <c r="B37" s="13"/>
      <c r="C37" s="14" t="s">
        <v>26</v>
      </c>
      <c r="D37" s="14">
        <v>7807033215</v>
      </c>
      <c r="E37" s="15">
        <v>2257728.56</v>
      </c>
      <c r="F37" s="15">
        <v>0</v>
      </c>
      <c r="G37" s="15">
        <v>1288140.67</v>
      </c>
      <c r="H37" s="15">
        <v>2257728.56</v>
      </c>
      <c r="I37" s="15">
        <v>1288140.67</v>
      </c>
      <c r="J37" s="15">
        <f>IF(I37&lt;0,I37*-1,0)</f>
        <v>0</v>
      </c>
    </row>
    <row r="38" spans="1:10" ht="33.75" customHeight="1" x14ac:dyDescent="0.25">
      <c r="A38" s="12"/>
      <c r="B38" s="13"/>
      <c r="C38" s="14" t="s">
        <v>66</v>
      </c>
      <c r="D38" s="14">
        <v>7802705600</v>
      </c>
      <c r="E38" s="15">
        <v>2389100.48</v>
      </c>
      <c r="F38" s="15">
        <v>0</v>
      </c>
      <c r="G38" s="15">
        <v>2140449.2999999998</v>
      </c>
      <c r="H38" s="15">
        <v>2389100.48</v>
      </c>
      <c r="I38" s="15">
        <v>2140449.2999999998</v>
      </c>
      <c r="J38" s="15">
        <v>0</v>
      </c>
    </row>
    <row r="39" spans="1:10" ht="33.75" customHeight="1" x14ac:dyDescent="0.25">
      <c r="A39" s="12"/>
      <c r="B39" s="13"/>
      <c r="C39" s="14" t="s">
        <v>27</v>
      </c>
      <c r="D39" s="14">
        <v>7807047320</v>
      </c>
      <c r="E39" s="15">
        <v>40112.550000000003</v>
      </c>
      <c r="F39" s="15">
        <v>0</v>
      </c>
      <c r="G39" s="15">
        <v>18320.96</v>
      </c>
      <c r="H39" s="15">
        <v>40112.550000000003</v>
      </c>
      <c r="I39" s="15">
        <v>18320.96</v>
      </c>
      <c r="J39" s="15">
        <v>0</v>
      </c>
    </row>
    <row r="40" spans="1:10" ht="33.75" customHeight="1" x14ac:dyDescent="0.25">
      <c r="A40" s="12"/>
      <c r="B40" s="13"/>
      <c r="C40" s="14" t="s">
        <v>96</v>
      </c>
      <c r="D40" s="14">
        <v>7807263219</v>
      </c>
      <c r="E40" s="15">
        <v>325939.63</v>
      </c>
      <c r="F40" s="15">
        <v>0</v>
      </c>
      <c r="G40" s="15">
        <v>341323.91</v>
      </c>
      <c r="H40" s="15">
        <v>325939.63</v>
      </c>
      <c r="I40" s="15">
        <v>341323.91</v>
      </c>
      <c r="J40" s="15">
        <v>0</v>
      </c>
    </row>
    <row r="41" spans="1:10" ht="29.25" x14ac:dyDescent="0.25">
      <c r="A41" s="12" t="s">
        <v>47</v>
      </c>
      <c r="B41" s="16" t="s">
        <v>12</v>
      </c>
      <c r="C41" s="17"/>
      <c r="D41" s="17"/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</row>
    <row r="42" spans="1:10" x14ac:dyDescent="0.25">
      <c r="A42" s="12" t="s">
        <v>48</v>
      </c>
      <c r="B42" s="16" t="s">
        <v>13</v>
      </c>
      <c r="C42" s="17"/>
      <c r="D42" s="17"/>
      <c r="E42" s="19">
        <f t="shared" ref="E42:J42" si="5">SUM(E43:E44)</f>
        <v>1163027.99</v>
      </c>
      <c r="F42" s="19">
        <f t="shared" si="5"/>
        <v>128157.46</v>
      </c>
      <c r="G42" s="19">
        <f t="shared" si="5"/>
        <v>493407.62</v>
      </c>
      <c r="H42" s="19">
        <f t="shared" si="5"/>
        <v>1034870.5299999999</v>
      </c>
      <c r="I42" s="19">
        <f t="shared" si="5"/>
        <v>493407.62</v>
      </c>
      <c r="J42" s="19">
        <f t="shared" si="5"/>
        <v>0</v>
      </c>
    </row>
    <row r="43" spans="1:10" ht="26.25" x14ac:dyDescent="0.25">
      <c r="A43" s="12"/>
      <c r="B43" s="13"/>
      <c r="C43" s="14" t="s">
        <v>72</v>
      </c>
      <c r="D43" s="14">
        <v>7827001250</v>
      </c>
      <c r="E43" s="15">
        <v>177169.4</v>
      </c>
      <c r="F43" s="15">
        <v>128157.46</v>
      </c>
      <c r="G43" s="15">
        <v>138992.37</v>
      </c>
      <c r="H43" s="15">
        <v>49011.939999999988</v>
      </c>
      <c r="I43" s="15">
        <v>138992.37</v>
      </c>
      <c r="J43" s="15">
        <v>0</v>
      </c>
    </row>
    <row r="44" spans="1:10" ht="26.25" x14ac:dyDescent="0.25">
      <c r="A44" s="12"/>
      <c r="B44" s="13"/>
      <c r="C44" s="14" t="s">
        <v>71</v>
      </c>
      <c r="D44" s="14">
        <v>7821006774</v>
      </c>
      <c r="E44" s="15">
        <v>985858.59</v>
      </c>
      <c r="F44" s="15">
        <v>0</v>
      </c>
      <c r="G44" s="15">
        <v>354415.25</v>
      </c>
      <c r="H44" s="15">
        <v>985858.59</v>
      </c>
      <c r="I44" s="15">
        <v>354415.25</v>
      </c>
      <c r="J44" s="15">
        <v>0</v>
      </c>
    </row>
    <row r="45" spans="1:10" ht="29.25" x14ac:dyDescent="0.25">
      <c r="A45" s="12" t="s">
        <v>49</v>
      </c>
      <c r="B45" s="16" t="s">
        <v>14</v>
      </c>
      <c r="C45" s="17"/>
      <c r="D45" s="17"/>
      <c r="E45" s="19">
        <f>SUBTOTAL(9,E46:E48)</f>
        <v>1618453.23</v>
      </c>
      <c r="F45" s="19">
        <f>SUM(F46:F48)</f>
        <v>0</v>
      </c>
      <c r="G45" s="19">
        <f>SUM(G46:G48)</f>
        <v>1078867.8800000001</v>
      </c>
      <c r="H45" s="19">
        <f>SUM(H46:H48)</f>
        <v>432600.77</v>
      </c>
      <c r="I45" s="19">
        <f>SUM(I46:I48)</f>
        <v>2264720.3400000003</v>
      </c>
      <c r="J45" s="19">
        <f>SUM(J46:J48)</f>
        <v>0</v>
      </c>
    </row>
    <row r="46" spans="1:10" ht="44.25" customHeight="1" x14ac:dyDescent="0.25">
      <c r="A46" s="12"/>
      <c r="B46" s="13"/>
      <c r="C46" s="14" t="s">
        <v>74</v>
      </c>
      <c r="D46" s="14">
        <v>7810214540</v>
      </c>
      <c r="E46" s="15">
        <v>396487.03</v>
      </c>
      <c r="F46" s="15">
        <v>0</v>
      </c>
      <c r="G46" s="15">
        <v>280854.71999999997</v>
      </c>
      <c r="H46" s="15">
        <v>285364.37</v>
      </c>
      <c r="I46" s="15">
        <v>391977.38</v>
      </c>
      <c r="J46" s="15">
        <v>0</v>
      </c>
    </row>
    <row r="47" spans="1:10" ht="37.5" customHeight="1" x14ac:dyDescent="0.25">
      <c r="A47" s="12"/>
      <c r="B47" s="13"/>
      <c r="C47" s="14" t="s">
        <v>92</v>
      </c>
      <c r="D47" s="14">
        <v>7810214780</v>
      </c>
      <c r="E47" s="15">
        <v>1074729.8</v>
      </c>
      <c r="F47" s="15">
        <v>0</v>
      </c>
      <c r="G47" s="15">
        <v>718555.56</v>
      </c>
      <c r="H47" s="15">
        <v>0</v>
      </c>
      <c r="I47" s="15">
        <v>1793285.36</v>
      </c>
      <c r="J47" s="15">
        <v>0</v>
      </c>
    </row>
    <row r="48" spans="1:10" ht="26.25" x14ac:dyDescent="0.25">
      <c r="A48" s="12"/>
      <c r="B48" s="13"/>
      <c r="C48" s="14" t="s">
        <v>64</v>
      </c>
      <c r="D48" s="14">
        <v>7810152614</v>
      </c>
      <c r="E48" s="15">
        <v>147236.4</v>
      </c>
      <c r="F48" s="15">
        <v>0</v>
      </c>
      <c r="G48" s="15">
        <v>79457.600000000006</v>
      </c>
      <c r="H48" s="15">
        <v>147236.4</v>
      </c>
      <c r="I48" s="15">
        <v>79457.600000000006</v>
      </c>
      <c r="J48" s="15">
        <v>0</v>
      </c>
    </row>
    <row r="49" spans="1:10" x14ac:dyDescent="0.25">
      <c r="A49" s="12" t="s">
        <v>50</v>
      </c>
      <c r="B49" s="16" t="s">
        <v>15</v>
      </c>
      <c r="C49" s="17"/>
      <c r="D49" s="17"/>
      <c r="E49" s="19">
        <f>SUBTOTAL(9,E50:E55)</f>
        <v>3101321.9899999998</v>
      </c>
      <c r="F49" s="19">
        <f>SUM(F50:F55)</f>
        <v>0</v>
      </c>
      <c r="G49" s="19">
        <f>SUM(G50:G55)</f>
        <v>1386653.4100000001</v>
      </c>
      <c r="H49" s="19">
        <f>SUM(H50:H55)</f>
        <v>1472124.3499999999</v>
      </c>
      <c r="I49" s="19">
        <f>SUM(I50:I55)</f>
        <v>3015851.05</v>
      </c>
      <c r="J49" s="19">
        <f>SUM(J50:J55)</f>
        <v>0</v>
      </c>
    </row>
    <row r="50" spans="1:10" ht="26.25" x14ac:dyDescent="0.25">
      <c r="A50" s="12"/>
      <c r="B50" s="13"/>
      <c r="C50" s="14" t="s">
        <v>28</v>
      </c>
      <c r="D50" s="14">
        <v>7811065770</v>
      </c>
      <c r="E50" s="15">
        <v>389652.37</v>
      </c>
      <c r="F50" s="15">
        <v>0</v>
      </c>
      <c r="G50" s="15">
        <v>192386.81</v>
      </c>
      <c r="H50" s="15">
        <v>389652.37</v>
      </c>
      <c r="I50" s="15">
        <v>192386.81</v>
      </c>
      <c r="J50" s="15">
        <f>IF(I50&lt;0,I50*-1,0)</f>
        <v>0</v>
      </c>
    </row>
    <row r="51" spans="1:10" ht="26.25" x14ac:dyDescent="0.25">
      <c r="A51" s="12"/>
      <c r="B51" s="13"/>
      <c r="C51" s="14" t="s">
        <v>75</v>
      </c>
      <c r="D51" s="14">
        <v>7811761915</v>
      </c>
      <c r="E51" s="15">
        <v>532342.48</v>
      </c>
      <c r="F51" s="15">
        <v>0</v>
      </c>
      <c r="G51" s="15">
        <v>221186.44</v>
      </c>
      <c r="H51" s="15">
        <v>532342.48</v>
      </c>
      <c r="I51" s="15">
        <v>221186.44</v>
      </c>
      <c r="J51" s="15">
        <v>0</v>
      </c>
    </row>
    <row r="52" spans="1:10" ht="26.25" x14ac:dyDescent="0.25">
      <c r="A52" s="12"/>
      <c r="B52" s="13"/>
      <c r="C52" s="14" t="s">
        <v>67</v>
      </c>
      <c r="D52" s="14">
        <v>7811753463</v>
      </c>
      <c r="E52" s="15">
        <v>600453.77</v>
      </c>
      <c r="F52" s="15">
        <v>0</v>
      </c>
      <c r="G52" s="15">
        <v>258462.44</v>
      </c>
      <c r="H52" s="15">
        <v>262800.71999999997</v>
      </c>
      <c r="I52" s="15">
        <v>596115.49</v>
      </c>
      <c r="J52" s="15">
        <f>IF(I52&lt;0,I52*-1,0)</f>
        <v>0</v>
      </c>
    </row>
    <row r="53" spans="1:10" ht="28.5" customHeight="1" x14ac:dyDescent="0.25">
      <c r="A53" s="12"/>
      <c r="B53" s="13"/>
      <c r="C53" s="14" t="s">
        <v>81</v>
      </c>
      <c r="D53" s="14">
        <v>7811769390</v>
      </c>
      <c r="E53" s="15">
        <v>593412.36</v>
      </c>
      <c r="F53" s="15">
        <v>0</v>
      </c>
      <c r="G53" s="15">
        <v>262900.84000000003</v>
      </c>
      <c r="H53" s="15">
        <v>287328.78000000003</v>
      </c>
      <c r="I53" s="15">
        <v>568984.42000000004</v>
      </c>
      <c r="J53" s="15">
        <f>IF(I53&lt;0,I53*-1,0)</f>
        <v>0</v>
      </c>
    </row>
    <row r="54" spans="1:10" ht="28.5" customHeight="1" x14ac:dyDescent="0.25">
      <c r="A54" s="12"/>
      <c r="B54" s="13"/>
      <c r="C54" s="14" t="s">
        <v>94</v>
      </c>
      <c r="D54" s="14">
        <v>7811767723</v>
      </c>
      <c r="E54" s="15">
        <v>310889.09000000003</v>
      </c>
      <c r="F54" s="15">
        <v>0</v>
      </c>
      <c r="G54" s="15">
        <v>162586.04</v>
      </c>
      <c r="H54" s="15">
        <v>0</v>
      </c>
      <c r="I54" s="15">
        <v>473475.13</v>
      </c>
      <c r="J54" s="15">
        <v>0</v>
      </c>
    </row>
    <row r="55" spans="1:10" ht="26.25" x14ac:dyDescent="0.25">
      <c r="A55" s="12"/>
      <c r="B55" s="13"/>
      <c r="C55" s="14" t="s">
        <v>90</v>
      </c>
      <c r="D55" s="14">
        <v>7811785480</v>
      </c>
      <c r="E55" s="15">
        <v>674571.92</v>
      </c>
      <c r="F55" s="15">
        <v>0</v>
      </c>
      <c r="G55" s="15">
        <v>289130.84000000003</v>
      </c>
      <c r="H55" s="15">
        <v>0</v>
      </c>
      <c r="I55" s="15">
        <v>963702.76</v>
      </c>
      <c r="J55" s="15">
        <v>0</v>
      </c>
    </row>
    <row r="56" spans="1:10" ht="29.25" x14ac:dyDescent="0.25">
      <c r="A56" s="12" t="s">
        <v>51</v>
      </c>
      <c r="B56" s="16" t="s">
        <v>16</v>
      </c>
      <c r="C56" s="17"/>
      <c r="D56" s="17"/>
      <c r="E56" s="19">
        <f t="shared" ref="E56:J56" si="6">SUM(E57:E64)</f>
        <v>3169003.9200000004</v>
      </c>
      <c r="F56" s="19">
        <f t="shared" si="6"/>
        <v>260861.11</v>
      </c>
      <c r="G56" s="19">
        <f t="shared" si="6"/>
        <v>2360788.5299999998</v>
      </c>
      <c r="H56" s="19">
        <f t="shared" si="6"/>
        <v>2048378.6800000002</v>
      </c>
      <c r="I56" s="19">
        <f t="shared" si="6"/>
        <v>3220552.66</v>
      </c>
      <c r="J56" s="19">
        <f t="shared" si="6"/>
        <v>0</v>
      </c>
    </row>
    <row r="57" spans="1:10" ht="39" x14ac:dyDescent="0.25">
      <c r="A57" s="12"/>
      <c r="B57" s="13"/>
      <c r="C57" s="14" t="s">
        <v>82</v>
      </c>
      <c r="D57" s="14">
        <v>7813264524</v>
      </c>
      <c r="E57" s="15">
        <v>42217.66</v>
      </c>
      <c r="F57" s="15">
        <v>0</v>
      </c>
      <c r="G57" s="15">
        <v>258796.14</v>
      </c>
      <c r="H57" s="15">
        <v>42217.66</v>
      </c>
      <c r="I57" s="15">
        <v>258796.14</v>
      </c>
      <c r="J57" s="15">
        <v>0</v>
      </c>
    </row>
    <row r="58" spans="1:10" x14ac:dyDescent="0.25">
      <c r="A58" s="12"/>
      <c r="B58" s="13"/>
      <c r="C58" s="14" t="s">
        <v>29</v>
      </c>
      <c r="D58" s="14">
        <v>7813216810</v>
      </c>
      <c r="E58" s="15">
        <v>733452.91</v>
      </c>
      <c r="F58" s="15">
        <v>0</v>
      </c>
      <c r="G58" s="15">
        <v>395185.54</v>
      </c>
      <c r="H58" s="15">
        <v>514121.63</v>
      </c>
      <c r="I58" s="15">
        <v>614516.81999999995</v>
      </c>
      <c r="J58" s="15">
        <f>IF(I58&lt;0,I58*-1,0)</f>
        <v>0</v>
      </c>
    </row>
    <row r="59" spans="1:10" ht="39" x14ac:dyDescent="0.25">
      <c r="A59" s="12"/>
      <c r="B59" s="13"/>
      <c r="C59" s="14" t="s">
        <v>30</v>
      </c>
      <c r="D59" s="14">
        <v>7813126066</v>
      </c>
      <c r="E59" s="15">
        <v>147409.09</v>
      </c>
      <c r="F59" s="15">
        <v>0</v>
      </c>
      <c r="G59" s="15">
        <v>80225.14</v>
      </c>
      <c r="H59" s="15">
        <v>147409.09</v>
      </c>
      <c r="I59" s="15">
        <v>80225.14</v>
      </c>
      <c r="J59" s="15">
        <v>0</v>
      </c>
    </row>
    <row r="60" spans="1:10" x14ac:dyDescent="0.25">
      <c r="A60" s="12"/>
      <c r="B60" s="13"/>
      <c r="C60" s="14" t="s">
        <v>61</v>
      </c>
      <c r="D60" s="14">
        <v>7813642230</v>
      </c>
      <c r="E60" s="15">
        <v>399816.31</v>
      </c>
      <c r="F60" s="15">
        <v>0</v>
      </c>
      <c r="G60" s="15">
        <v>249251.88</v>
      </c>
      <c r="H60" s="15">
        <v>399816.31</v>
      </c>
      <c r="I60" s="15">
        <v>249251.88</v>
      </c>
      <c r="J60" s="15">
        <f>IF(I60&lt;0,I60*-1,0)</f>
        <v>0</v>
      </c>
    </row>
    <row r="61" spans="1:10" ht="42" customHeight="1" x14ac:dyDescent="0.25">
      <c r="A61" s="12"/>
      <c r="B61" s="13"/>
      <c r="C61" s="14" t="s">
        <v>31</v>
      </c>
      <c r="D61" s="14">
        <v>7813448190</v>
      </c>
      <c r="E61" s="15">
        <v>337384.8</v>
      </c>
      <c r="F61" s="15">
        <v>0</v>
      </c>
      <c r="G61" s="15">
        <v>307272.05</v>
      </c>
      <c r="H61" s="15">
        <v>337384.8</v>
      </c>
      <c r="I61" s="15">
        <v>307272.05</v>
      </c>
      <c r="J61" s="15">
        <v>0</v>
      </c>
    </row>
    <row r="62" spans="1:10" ht="26.25" x14ac:dyDescent="0.25">
      <c r="A62" s="12"/>
      <c r="B62" s="13"/>
      <c r="C62" s="14" t="s">
        <v>88</v>
      </c>
      <c r="D62" s="14">
        <v>7813124654</v>
      </c>
      <c r="E62" s="15">
        <v>302910.01</v>
      </c>
      <c r="F62" s="15">
        <v>0</v>
      </c>
      <c r="G62" s="15">
        <v>222888.38</v>
      </c>
      <c r="H62" s="15">
        <v>302910.01</v>
      </c>
      <c r="I62" s="15">
        <v>222888.38</v>
      </c>
      <c r="J62" s="15">
        <v>0</v>
      </c>
    </row>
    <row r="63" spans="1:10" ht="26.25" x14ac:dyDescent="0.25">
      <c r="A63" s="12"/>
      <c r="B63" s="13"/>
      <c r="C63" s="14" t="s">
        <v>73</v>
      </c>
      <c r="D63" s="14">
        <v>7813103630</v>
      </c>
      <c r="E63" s="15">
        <v>565380.29</v>
      </c>
      <c r="F63" s="15">
        <v>260861.11</v>
      </c>
      <c r="G63" s="15">
        <v>461227.77</v>
      </c>
      <c r="H63" s="15">
        <v>304519.18000000005</v>
      </c>
      <c r="I63" s="15">
        <v>461227.77</v>
      </c>
      <c r="J63" s="15">
        <v>0</v>
      </c>
    </row>
    <row r="64" spans="1:10" x14ac:dyDescent="0.25">
      <c r="A64" s="12"/>
      <c r="B64" s="13"/>
      <c r="C64" s="14" t="s">
        <v>103</v>
      </c>
      <c r="D64" s="14">
        <v>7813045547</v>
      </c>
      <c r="E64" s="15">
        <v>640432.85</v>
      </c>
      <c r="F64" s="15">
        <v>0</v>
      </c>
      <c r="G64" s="15">
        <v>385941.63</v>
      </c>
      <c r="H64" s="15">
        <v>0</v>
      </c>
      <c r="I64" s="15">
        <v>1026374.48</v>
      </c>
      <c r="J64" s="15">
        <v>0</v>
      </c>
    </row>
    <row r="65" spans="1:10" ht="29.25" x14ac:dyDescent="0.25">
      <c r="A65" s="12" t="s">
        <v>52</v>
      </c>
      <c r="B65" s="16" t="s">
        <v>17</v>
      </c>
      <c r="C65" s="17"/>
      <c r="D65" s="17"/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</row>
    <row r="66" spans="1:10" ht="29.25" x14ac:dyDescent="0.25">
      <c r="A66" s="12" t="s">
        <v>53</v>
      </c>
      <c r="B66" s="16" t="s">
        <v>18</v>
      </c>
      <c r="C66" s="17"/>
      <c r="D66" s="17"/>
      <c r="E66" s="19">
        <f>SUBTOTAL(9,E67:E72)</f>
        <v>9449179.2700000014</v>
      </c>
      <c r="F66" s="19">
        <f>SUM(F67:F72)</f>
        <v>0</v>
      </c>
      <c r="G66" s="19">
        <f>SUM(G67:G72)</f>
        <v>4861029.0999999996</v>
      </c>
      <c r="H66" s="19">
        <f>SUM(H67:H72)</f>
        <v>7533286.919999999</v>
      </c>
      <c r="I66" s="19">
        <f>SUM(I67:I72)</f>
        <v>6776921.4499999993</v>
      </c>
      <c r="J66" s="19">
        <f>SUM(J67:J72)</f>
        <v>0</v>
      </c>
    </row>
    <row r="67" spans="1:10" ht="39" x14ac:dyDescent="0.25">
      <c r="A67" s="12"/>
      <c r="B67" s="13"/>
      <c r="C67" s="14" t="s">
        <v>32</v>
      </c>
      <c r="D67" s="14">
        <v>7814724284</v>
      </c>
      <c r="E67" s="15">
        <v>1198871.8600000001</v>
      </c>
      <c r="F67" s="15">
        <v>0</v>
      </c>
      <c r="G67" s="15">
        <v>474342.79</v>
      </c>
      <c r="H67" s="15">
        <v>0</v>
      </c>
      <c r="I67" s="15">
        <v>1673214.65</v>
      </c>
      <c r="J67" s="15">
        <f>IF(I67&lt;0,I67*-1,0)</f>
        <v>0</v>
      </c>
    </row>
    <row r="68" spans="1:10" ht="39" x14ac:dyDescent="0.25">
      <c r="A68" s="12"/>
      <c r="B68" s="13"/>
      <c r="C68" s="14" t="s">
        <v>79</v>
      </c>
      <c r="D68" s="14">
        <v>7814792118</v>
      </c>
      <c r="E68" s="15">
        <v>788035.07</v>
      </c>
      <c r="F68" s="15">
        <v>0</v>
      </c>
      <c r="G68" s="15">
        <v>459826.17</v>
      </c>
      <c r="H68" s="15">
        <v>788035.07</v>
      </c>
      <c r="I68" s="15">
        <v>459826.17</v>
      </c>
      <c r="J68" s="15">
        <f>IF(I68&lt;0,I68*-1,0)</f>
        <v>0</v>
      </c>
    </row>
    <row r="69" spans="1:10" ht="26.25" x14ac:dyDescent="0.25">
      <c r="A69" s="12"/>
      <c r="B69" s="13"/>
      <c r="C69" s="14" t="s">
        <v>33</v>
      </c>
      <c r="D69" s="14">
        <v>7814758290</v>
      </c>
      <c r="E69" s="15">
        <v>1341334.8899999999</v>
      </c>
      <c r="F69" s="15">
        <v>0</v>
      </c>
      <c r="G69" s="15">
        <v>551464.37</v>
      </c>
      <c r="H69" s="15">
        <v>624314.4</v>
      </c>
      <c r="I69" s="15">
        <v>1268484.8600000001</v>
      </c>
      <c r="J69" s="15">
        <v>0</v>
      </c>
    </row>
    <row r="70" spans="1:10" ht="36.75" customHeight="1" x14ac:dyDescent="0.25">
      <c r="A70" s="12"/>
      <c r="B70" s="13"/>
      <c r="C70" s="14" t="s">
        <v>84</v>
      </c>
      <c r="D70" s="14">
        <v>7814807847</v>
      </c>
      <c r="E70" s="15">
        <v>3510550.42</v>
      </c>
      <c r="F70" s="15">
        <v>0</v>
      </c>
      <c r="G70" s="15">
        <v>1354449.89</v>
      </c>
      <c r="H70" s="15">
        <v>3510550.42</v>
      </c>
      <c r="I70" s="15">
        <v>1354449.89</v>
      </c>
      <c r="J70" s="15">
        <v>0</v>
      </c>
    </row>
    <row r="71" spans="1:10" ht="34.5" customHeight="1" x14ac:dyDescent="0.25">
      <c r="A71" s="12"/>
      <c r="B71" s="13"/>
      <c r="C71" s="14" t="s">
        <v>63</v>
      </c>
      <c r="D71" s="14">
        <v>7814777913</v>
      </c>
      <c r="E71" s="15">
        <v>2245402.73</v>
      </c>
      <c r="F71" s="15">
        <v>0</v>
      </c>
      <c r="G71" s="15">
        <v>1756242.98</v>
      </c>
      <c r="H71" s="15">
        <v>2245402.73</v>
      </c>
      <c r="I71" s="15">
        <v>1756242.98</v>
      </c>
      <c r="J71" s="15">
        <v>0</v>
      </c>
    </row>
    <row r="72" spans="1:10" ht="45" customHeight="1" x14ac:dyDescent="0.25">
      <c r="A72" s="12"/>
      <c r="B72" s="13"/>
      <c r="C72" s="14" t="s">
        <v>93</v>
      </c>
      <c r="D72" s="14">
        <v>7814814330</v>
      </c>
      <c r="E72" s="15">
        <v>364984.3</v>
      </c>
      <c r="F72" s="15">
        <v>0</v>
      </c>
      <c r="G72" s="15">
        <v>264702.90000000002</v>
      </c>
      <c r="H72" s="15">
        <v>364984.3</v>
      </c>
      <c r="I72" s="15">
        <v>264702.90000000002</v>
      </c>
      <c r="J72" s="15">
        <v>0</v>
      </c>
    </row>
    <row r="73" spans="1:10" ht="29.25" x14ac:dyDescent="0.25">
      <c r="A73" s="12" t="s">
        <v>54</v>
      </c>
      <c r="B73" s="16" t="s">
        <v>19</v>
      </c>
      <c r="C73" s="17"/>
      <c r="D73" s="17"/>
      <c r="E73" s="19">
        <f t="shared" ref="E73:J73" si="7">SUM(E74:E81)</f>
        <v>3629284.23</v>
      </c>
      <c r="F73" s="19">
        <f t="shared" si="7"/>
        <v>0</v>
      </c>
      <c r="G73" s="19">
        <f t="shared" si="7"/>
        <v>4626210.3899999997</v>
      </c>
      <c r="H73" s="19">
        <f t="shared" si="7"/>
        <v>2256133.5999999996</v>
      </c>
      <c r="I73" s="19">
        <f t="shared" si="7"/>
        <v>5999361.0200000005</v>
      </c>
      <c r="J73" s="19">
        <f t="shared" si="7"/>
        <v>0</v>
      </c>
    </row>
    <row r="74" spans="1:10" s="21" customFormat="1" ht="44.25" customHeight="1" x14ac:dyDescent="0.25">
      <c r="A74" s="20"/>
      <c r="B74" s="13"/>
      <c r="C74" s="14" t="s">
        <v>65</v>
      </c>
      <c r="D74" s="14">
        <v>7820076257</v>
      </c>
      <c r="E74" s="15">
        <v>248284.69</v>
      </c>
      <c r="F74" s="15">
        <v>0</v>
      </c>
      <c r="G74" s="15">
        <v>300076.71999999997</v>
      </c>
      <c r="H74" s="15">
        <v>248284.69</v>
      </c>
      <c r="I74" s="15">
        <v>300076.71999999997</v>
      </c>
      <c r="J74" s="15">
        <v>0</v>
      </c>
    </row>
    <row r="75" spans="1:10" ht="36.75" customHeight="1" x14ac:dyDescent="0.25">
      <c r="A75" s="12"/>
      <c r="B75" s="13"/>
      <c r="C75" s="14" t="s">
        <v>34</v>
      </c>
      <c r="D75" s="14">
        <v>7820059491</v>
      </c>
      <c r="E75" s="15">
        <v>656626.88</v>
      </c>
      <c r="F75" s="15">
        <v>0</v>
      </c>
      <c r="G75" s="15">
        <v>476078.1</v>
      </c>
      <c r="H75" s="15">
        <v>656626.88</v>
      </c>
      <c r="I75" s="15">
        <v>476078.1</v>
      </c>
      <c r="J75" s="15">
        <v>0</v>
      </c>
    </row>
    <row r="76" spans="1:10" x14ac:dyDescent="0.25">
      <c r="A76" s="12"/>
      <c r="B76" s="13"/>
      <c r="C76" s="14" t="s">
        <v>35</v>
      </c>
      <c r="D76" s="14">
        <v>7820013673</v>
      </c>
      <c r="E76" s="15">
        <v>20660.009999999998</v>
      </c>
      <c r="F76" s="15">
        <v>0</v>
      </c>
      <c r="G76" s="15">
        <v>13765.72</v>
      </c>
      <c r="H76" s="15">
        <v>1124.9799999999959</v>
      </c>
      <c r="I76" s="15">
        <v>33300.75</v>
      </c>
      <c r="J76" s="15">
        <f>IF(I76&lt;0,I76*-1,0)</f>
        <v>0</v>
      </c>
    </row>
    <row r="77" spans="1:10" ht="36.75" customHeight="1" x14ac:dyDescent="0.25">
      <c r="A77" s="12"/>
      <c r="B77" s="13"/>
      <c r="C77" s="14" t="s">
        <v>86</v>
      </c>
      <c r="D77" s="14">
        <v>7820041783</v>
      </c>
      <c r="E77" s="15">
        <v>14019.84</v>
      </c>
      <c r="F77" s="15">
        <v>0</v>
      </c>
      <c r="G77" s="15">
        <v>5539.67</v>
      </c>
      <c r="H77" s="15">
        <v>14019.84</v>
      </c>
      <c r="I77" s="15">
        <v>5539.67</v>
      </c>
      <c r="J77" s="15">
        <v>0</v>
      </c>
    </row>
    <row r="78" spans="1:10" ht="44.25" customHeight="1" x14ac:dyDescent="0.25">
      <c r="A78" s="12"/>
      <c r="B78" s="13"/>
      <c r="C78" s="14" t="s">
        <v>87</v>
      </c>
      <c r="D78" s="14">
        <v>7820081930</v>
      </c>
      <c r="E78" s="15">
        <v>401025.55</v>
      </c>
      <c r="F78" s="15">
        <v>0</v>
      </c>
      <c r="G78" s="15">
        <v>363682.84</v>
      </c>
      <c r="H78" s="15">
        <v>401025.55</v>
      </c>
      <c r="I78" s="15">
        <v>363682.84</v>
      </c>
      <c r="J78" s="15">
        <v>0</v>
      </c>
    </row>
    <row r="79" spans="1:10" ht="44.25" customHeight="1" x14ac:dyDescent="0.25">
      <c r="A79" s="12"/>
      <c r="B79" s="13"/>
      <c r="C79" s="14" t="s">
        <v>62</v>
      </c>
      <c r="D79" s="14">
        <v>7820013659</v>
      </c>
      <c r="E79" s="15">
        <v>320333.21999999997</v>
      </c>
      <c r="F79" s="15">
        <v>0</v>
      </c>
      <c r="G79" s="15">
        <v>234668.53</v>
      </c>
      <c r="H79" s="15">
        <v>320333.21999999997</v>
      </c>
      <c r="I79" s="15">
        <v>234668.53</v>
      </c>
      <c r="J79" s="15">
        <v>0</v>
      </c>
    </row>
    <row r="80" spans="1:10" ht="44.25" customHeight="1" x14ac:dyDescent="0.25">
      <c r="A80" s="12"/>
      <c r="B80" s="13"/>
      <c r="C80" s="14" t="s">
        <v>105</v>
      </c>
      <c r="D80" s="14">
        <v>7820020751</v>
      </c>
      <c r="E80" s="15">
        <v>1353615.6</v>
      </c>
      <c r="F80" s="15">
        <v>0</v>
      </c>
      <c r="G80" s="15">
        <v>2630443.3199999998</v>
      </c>
      <c r="H80" s="15">
        <v>0</v>
      </c>
      <c r="I80" s="15">
        <v>3984058.92</v>
      </c>
      <c r="J80" s="15">
        <v>0</v>
      </c>
    </row>
    <row r="81" spans="1:10" ht="44.25" customHeight="1" x14ac:dyDescent="0.25">
      <c r="A81" s="12"/>
      <c r="B81" s="13"/>
      <c r="C81" s="14" t="s">
        <v>98</v>
      </c>
      <c r="D81" s="14">
        <v>7820020550</v>
      </c>
      <c r="E81" s="15">
        <v>614718.43999999994</v>
      </c>
      <c r="F81" s="15">
        <v>0</v>
      </c>
      <c r="G81" s="15">
        <v>601955.49</v>
      </c>
      <c r="H81" s="15">
        <v>614718.43999999994</v>
      </c>
      <c r="I81" s="15">
        <v>601955.49</v>
      </c>
      <c r="J81" s="15">
        <v>0</v>
      </c>
    </row>
    <row r="82" spans="1:10" ht="29.25" x14ac:dyDescent="0.25">
      <c r="A82" s="12" t="s">
        <v>55</v>
      </c>
      <c r="B82" s="16" t="s">
        <v>20</v>
      </c>
      <c r="C82" s="17"/>
      <c r="D82" s="17"/>
      <c r="E82" s="19">
        <f>SUBTOTAL(9,E83:E86)</f>
        <v>4766621.03</v>
      </c>
      <c r="F82" s="19">
        <f>SUM(F83:F86)</f>
        <v>0</v>
      </c>
      <c r="G82" s="19">
        <f>SUM(G83:G86)</f>
        <v>2554055.91</v>
      </c>
      <c r="H82" s="19">
        <f>SUM(H83:H86)</f>
        <v>4766621.03</v>
      </c>
      <c r="I82" s="19">
        <f>SUM(I83:I86)</f>
        <v>2554055.91</v>
      </c>
      <c r="J82" s="19">
        <f>SUM(J83:J86)</f>
        <v>0</v>
      </c>
    </row>
    <row r="83" spans="1:10" ht="43.5" customHeight="1" x14ac:dyDescent="0.25">
      <c r="A83" s="12"/>
      <c r="B83" s="13"/>
      <c r="C83" s="14" t="s">
        <v>36</v>
      </c>
      <c r="D83" s="14">
        <v>7816160509</v>
      </c>
      <c r="E83" s="15">
        <v>765342.43</v>
      </c>
      <c r="F83" s="15">
        <v>0</v>
      </c>
      <c r="G83" s="15">
        <v>715418.65</v>
      </c>
      <c r="H83" s="15">
        <v>765342.43</v>
      </c>
      <c r="I83" s="15">
        <v>715418.65</v>
      </c>
      <c r="J83" s="15">
        <f>IF(I83&lt;0,I83*-1,0)</f>
        <v>0</v>
      </c>
    </row>
    <row r="84" spans="1:10" ht="36" customHeight="1" x14ac:dyDescent="0.25">
      <c r="A84" s="12"/>
      <c r="B84" s="13"/>
      <c r="C84" s="14" t="s">
        <v>37</v>
      </c>
      <c r="D84" s="14">
        <v>7816167783</v>
      </c>
      <c r="E84" s="15">
        <v>3099413.29</v>
      </c>
      <c r="F84" s="15">
        <v>0</v>
      </c>
      <c r="G84" s="15">
        <v>1352213.99</v>
      </c>
      <c r="H84" s="15">
        <v>3099413.29</v>
      </c>
      <c r="I84" s="15">
        <v>1352213.99</v>
      </c>
      <c r="J84" s="15">
        <f>IF(I84&lt;0,I84*-1,0)</f>
        <v>0</v>
      </c>
    </row>
    <row r="85" spans="1:10" ht="36" customHeight="1" x14ac:dyDescent="0.25">
      <c r="A85" s="12"/>
      <c r="B85" s="13"/>
      <c r="C85" s="14" t="s">
        <v>38</v>
      </c>
      <c r="D85" s="14">
        <v>7816049229</v>
      </c>
      <c r="E85" s="15">
        <v>74084.77</v>
      </c>
      <c r="F85" s="15">
        <v>0</v>
      </c>
      <c r="G85" s="15">
        <v>128780.7</v>
      </c>
      <c r="H85" s="15">
        <v>74084.77</v>
      </c>
      <c r="I85" s="15">
        <v>128780.7</v>
      </c>
      <c r="J85" s="15">
        <f>IF(I85&lt;0,I85*-1,0)</f>
        <v>0</v>
      </c>
    </row>
    <row r="86" spans="1:10" ht="51.75" x14ac:dyDescent="0.25">
      <c r="A86" s="12"/>
      <c r="B86" s="13"/>
      <c r="C86" s="14" t="s">
        <v>97</v>
      </c>
      <c r="D86" s="14">
        <v>7816157418</v>
      </c>
      <c r="E86" s="15">
        <v>827780.54</v>
      </c>
      <c r="F86" s="15">
        <v>0</v>
      </c>
      <c r="G86" s="15">
        <v>357642.57</v>
      </c>
      <c r="H86" s="15">
        <v>827780.54</v>
      </c>
      <c r="I86" s="15">
        <v>357642.57</v>
      </c>
      <c r="J86" s="15">
        <v>0</v>
      </c>
    </row>
    <row r="87" spans="1:10" ht="29.25" x14ac:dyDescent="0.25">
      <c r="A87" s="12" t="s">
        <v>56</v>
      </c>
      <c r="B87" s="16" t="s">
        <v>21</v>
      </c>
      <c r="C87" s="17"/>
      <c r="D87" s="17"/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</row>
    <row r="88" spans="1:10" ht="39.6" customHeight="1" x14ac:dyDescent="0.25">
      <c r="A88" s="22" t="s">
        <v>5</v>
      </c>
      <c r="B88" s="22"/>
      <c r="C88" s="17"/>
      <c r="D88" s="17"/>
      <c r="E88" s="19">
        <f t="shared" ref="E88:J88" si="8">SUM(E87,E82,E73,E66,E65,E56,E49,E45,E42,E41,E33,E20,E16,E15,E8,E7,E6,E5,E11)</f>
        <v>45135956.120000005</v>
      </c>
      <c r="F88" s="19">
        <f t="shared" si="8"/>
        <v>828414.67999999993</v>
      </c>
      <c r="G88" s="19">
        <f t="shared" si="8"/>
        <v>27118845.250000004</v>
      </c>
      <c r="H88" s="19">
        <f t="shared" si="8"/>
        <v>37201081.009999998</v>
      </c>
      <c r="I88" s="19">
        <f>SUM(I87,I82,I73,I66,I65,I56,I49,I45,I42,I41,I33,I20,I16,I15,I8,I7,I6,I5,I11)</f>
        <v>34521659.830000006</v>
      </c>
      <c r="J88" s="19">
        <f t="shared" si="8"/>
        <v>296354.15000000002</v>
      </c>
    </row>
    <row r="89" spans="1:10" x14ac:dyDescent="0.25">
      <c r="H89" s="4"/>
    </row>
    <row r="99" ht="3.6" customHeight="1" x14ac:dyDescent="0.25"/>
    <row r="100" hidden="1" x14ac:dyDescent="0.25"/>
    <row r="101" hidden="1" x14ac:dyDescent="0.25"/>
  </sheetData>
  <autoFilter ref="A4:J88" xr:uid="{00000000-0001-0000-0000-000000000000}"/>
  <mergeCells count="2">
    <mergeCell ref="A88:B88"/>
    <mergeCell ref="A2:J2"/>
  </mergeCells>
  <pageMargins left="0" right="0" top="0" bottom="0" header="0" footer="0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справка</vt:lpstr>
      <vt:lpstr>справка!Область_печати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Халикова Елена Александровна</dc:creator>
  <cp:lastModifiedBy>Иушина Ольга Юрьевна</cp:lastModifiedBy>
  <cp:lastPrinted>2024-03-26T14:11:11Z</cp:lastPrinted>
  <dcterms:created xsi:type="dcterms:W3CDTF">2020-04-23T07:09:49Z</dcterms:created>
  <dcterms:modified xsi:type="dcterms:W3CDTF">2024-03-26T14:11:20Z</dcterms:modified>
</cp:coreProperties>
</file>